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195" windowHeight="12495" tabRatio="763" activeTab="0"/>
  </bookViews>
  <sheets>
    <sheet name="多床室 (R4.10)1割  " sheetId="1" r:id="rId1"/>
    <sheet name="ユニット (R4.10)1割 " sheetId="2" r:id="rId2"/>
  </sheets>
  <definedNames>
    <definedName name="_xlnm.Print_Area" localSheetId="1">'ユニット (R4.10)1割 '!$A$1:$N$32</definedName>
    <definedName name="_xlnm.Print_Area" localSheetId="0">'多床室 (R4.10)1割  '!$A$1:$P$32</definedName>
  </definedNames>
  <calcPr fullCalcOnLoad="1"/>
</workbook>
</file>

<file path=xl/sharedStrings.xml><?xml version="1.0" encoding="utf-8"?>
<sst xmlns="http://schemas.openxmlformats.org/spreadsheetml/2006/main" count="47" uniqueCount="27">
  <si>
    <t>一段階</t>
  </si>
  <si>
    <t>介護度</t>
  </si>
  <si>
    <t>二段階</t>
  </si>
  <si>
    <t>四段階</t>
  </si>
  <si>
    <t>食　　費</t>
  </si>
  <si>
    <t>お や つ</t>
  </si>
  <si>
    <t>居 住 費</t>
  </si>
  <si>
    <t>一日分利用料</t>
  </si>
  <si>
    <t>（一段階）生活保護受給者、老齢福祉年金受給者の住民税非課税の方　　　（二段階）住民税非課税で前年の課</t>
  </si>
  <si>
    <t>日常生活品費</t>
  </si>
  <si>
    <t>　　　　　多床室</t>
  </si>
  <si>
    <t>基本料金   (加算含)</t>
  </si>
  <si>
    <t>　　　　ユニット</t>
  </si>
  <si>
    <r>
      <t xml:space="preserve">一ケ月分利用料
</t>
    </r>
    <r>
      <rPr>
        <sz val="9"/>
        <color indexed="8"/>
        <rFont val="ＭＳ Ｐゴシック"/>
        <family val="3"/>
      </rPr>
      <t>（30日計算）</t>
    </r>
  </si>
  <si>
    <t>　（三段階）住民税非課税で二段階以外の方　　　　（四段階）その他の方</t>
  </si>
  <si>
    <t>税年金収入額＋非課税年収額　合計所得金額が８０万円以下の方</t>
  </si>
  <si>
    <r>
      <rPr>
        <sz val="7"/>
        <color indexed="8"/>
        <rFont val="ＭＳ Ｐゴシック"/>
        <family val="3"/>
      </rPr>
      <t>処遇改善加算</t>
    </r>
    <r>
      <rPr>
        <sz val="8"/>
        <color indexed="8"/>
        <rFont val="ＭＳ Ｐゴシック"/>
        <family val="3"/>
      </rPr>
      <t>(8.3％)</t>
    </r>
  </si>
  <si>
    <r>
      <t>処遇改善加算</t>
    </r>
    <r>
      <rPr>
        <sz val="8"/>
        <color indexed="8"/>
        <rFont val="ＭＳ Ｐゴシック"/>
        <family val="3"/>
      </rPr>
      <t>(8.3％)</t>
    </r>
  </si>
  <si>
    <r>
      <t>特定処遇改善加算</t>
    </r>
    <r>
      <rPr>
        <sz val="8"/>
        <color indexed="8"/>
        <rFont val="ＭＳ Ｐゴシック"/>
        <family val="3"/>
      </rPr>
      <t>(2.7％)</t>
    </r>
  </si>
  <si>
    <r>
      <t>ベースアップ等支援加算</t>
    </r>
    <r>
      <rPr>
        <sz val="8"/>
        <color indexed="8"/>
        <rFont val="ＭＳ Ｐゴシック"/>
        <family val="3"/>
      </rPr>
      <t>(1.6％)</t>
    </r>
  </si>
  <si>
    <t>あわら市金津雲雀ヶ丘寮　利用料金一覧表（令和4年10月から） 負担割合 1 割(10％)の場合</t>
  </si>
  <si>
    <t>三段階①</t>
  </si>
  <si>
    <t>三段階②</t>
  </si>
  <si>
    <t>あわら市金津雲雀ヶ丘寮　利用料金一覧表(令和4年10月から）負担割合 1 割(10%)の場合</t>
  </si>
  <si>
    <t>※お手持ちの「介護保険負担割合証」の「負担者負担の割合」をご確認ください。</t>
  </si>
  <si>
    <t>・負担割合20％（2割）の方は、「基本料金・処遇改善加算・特定処遇改善加算」の料金が料金表の</t>
  </si>
  <si>
    <t>　2倍の金額に、30％（3割）の方は3倍の金額になります。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</si>
</sst>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 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S明朝E"/>
      <family val="1"/>
    </font>
    <font>
      <b/>
      <sz val="12"/>
      <color indexed="8"/>
      <name val="ＭＳ Ｐゴシック"/>
      <family val="3"/>
    </font>
    <font>
      <sz val="11"/>
      <color indexed="8"/>
      <name val="HGｺﾞｼｯｸE"/>
      <family val="3"/>
    </font>
    <font>
      <sz val="12"/>
      <color indexed="8"/>
      <name val="HGｺﾞｼｯｸM"/>
      <family val="3"/>
    </font>
    <font>
      <sz val="11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HGS明朝E"/>
      <family val="1"/>
    </font>
    <font>
      <b/>
      <sz val="12"/>
      <color theme="1"/>
      <name val="Calibri"/>
      <family val="3"/>
    </font>
    <font>
      <sz val="11"/>
      <color theme="1"/>
      <name val="HGｺﾞｼｯｸE"/>
      <family val="3"/>
    </font>
    <font>
      <sz val="12"/>
      <color theme="1"/>
      <name val="HGｺﾞｼｯｸM"/>
      <family val="3"/>
    </font>
    <font>
      <sz val="11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" fontId="44" fillId="0" borderId="12" xfId="0" applyNumberFormat="1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vertical="center" textRotation="255"/>
    </xf>
    <xf numFmtId="0" fontId="44" fillId="0" borderId="0" xfId="0" applyFont="1" applyBorder="1" applyAlignment="1">
      <alignment vertical="center" textRotation="255"/>
    </xf>
    <xf numFmtId="0" fontId="44" fillId="0" borderId="27" xfId="0" applyFont="1" applyBorder="1" applyAlignment="1">
      <alignment vertical="center"/>
    </xf>
    <xf numFmtId="0" fontId="44" fillId="0" borderId="27" xfId="0" applyFont="1" applyBorder="1" applyAlignment="1">
      <alignment horizontal="left" vertical="center"/>
    </xf>
    <xf numFmtId="3" fontId="44" fillId="0" borderId="14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3" fontId="44" fillId="0" borderId="25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3" fontId="44" fillId="0" borderId="29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" fontId="0" fillId="0" borderId="25" xfId="0" applyNumberForma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3" fontId="44" fillId="0" borderId="30" xfId="0" applyNumberFormat="1" applyFont="1" applyBorder="1" applyAlignment="1">
      <alignment horizontal="center" vertical="center"/>
    </xf>
    <xf numFmtId="3" fontId="44" fillId="0" borderId="28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3" fontId="44" fillId="0" borderId="32" xfId="0" applyNumberFormat="1" applyFont="1" applyBorder="1" applyAlignment="1">
      <alignment horizontal="center" vertical="center"/>
    </xf>
    <xf numFmtId="3" fontId="44" fillId="0" borderId="31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182" fontId="44" fillId="0" borderId="15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3" fontId="44" fillId="0" borderId="34" xfId="0" applyNumberFormat="1" applyFont="1" applyBorder="1" applyAlignment="1">
      <alignment horizontal="center" vertical="center"/>
    </xf>
    <xf numFmtId="3" fontId="44" fillId="0" borderId="30" xfId="0" applyNumberFormat="1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3" fontId="44" fillId="0" borderId="28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 textRotation="255"/>
    </xf>
    <xf numFmtId="0" fontId="44" fillId="0" borderId="40" xfId="0" applyFont="1" applyBorder="1" applyAlignment="1">
      <alignment horizontal="center" vertical="center" textRotation="255"/>
    </xf>
    <xf numFmtId="0" fontId="44" fillId="0" borderId="31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3" fontId="44" fillId="0" borderId="3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horizontal="center" vertical="center" textRotation="255"/>
    </xf>
    <xf numFmtId="0" fontId="44" fillId="0" borderId="49" xfId="0" applyFont="1" applyBorder="1" applyAlignment="1">
      <alignment horizontal="center" vertical="center" textRotation="255"/>
    </xf>
    <xf numFmtId="3" fontId="44" fillId="0" borderId="31" xfId="0" applyNumberFormat="1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51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4.57421875" style="0" customWidth="1"/>
    <col min="2" max="2" width="7.140625" style="0" customWidth="1"/>
    <col min="3" max="3" width="9.421875" style="0" customWidth="1"/>
    <col min="4" max="4" width="9.00390625" style="0" customWidth="1"/>
    <col min="5" max="6" width="9.140625" style="0" customWidth="1"/>
    <col min="7" max="7" width="13.57421875" style="0" customWidth="1"/>
    <col min="8" max="8" width="8.57421875" style="0" customWidth="1"/>
    <col min="9" max="9" width="5.57421875" style="0" customWidth="1"/>
    <col min="10" max="11" width="13.421875" style="0" customWidth="1"/>
    <col min="12" max="12" width="13.57421875" style="0" customWidth="1"/>
    <col min="13" max="13" width="4.57421875" style="0" customWidth="1"/>
    <col min="14" max="14" width="0.2890625" style="0" hidden="1" customWidth="1"/>
    <col min="15" max="15" width="9.421875" style="0" customWidth="1"/>
    <col min="16" max="16" width="8.421875" style="0" customWidth="1"/>
  </cols>
  <sheetData>
    <row r="1" spans="1:16" ht="30" customHeight="1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1" customHeight="1" thickBot="1">
      <c r="A2" s="96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 customHeight="1">
      <c r="A3" s="1"/>
      <c r="B3" s="97" t="s">
        <v>1</v>
      </c>
      <c r="C3" s="99" t="s">
        <v>11</v>
      </c>
      <c r="D3" s="101" t="s">
        <v>16</v>
      </c>
      <c r="E3" s="67" t="s">
        <v>18</v>
      </c>
      <c r="F3" s="67" t="s">
        <v>19</v>
      </c>
      <c r="G3" s="84" t="s">
        <v>4</v>
      </c>
      <c r="H3" s="80" t="s">
        <v>5</v>
      </c>
      <c r="I3" s="81"/>
      <c r="J3" s="84" t="s">
        <v>6</v>
      </c>
      <c r="K3" s="84" t="s">
        <v>9</v>
      </c>
      <c r="L3" s="80" t="s">
        <v>7</v>
      </c>
      <c r="M3" s="81"/>
      <c r="N3" s="5"/>
      <c r="O3" s="86" t="s">
        <v>13</v>
      </c>
      <c r="P3" s="87"/>
    </row>
    <row r="4" spans="1:16" ht="15" customHeight="1" thickBot="1">
      <c r="A4" s="2"/>
      <c r="B4" s="98"/>
      <c r="C4" s="100"/>
      <c r="D4" s="68"/>
      <c r="E4" s="68"/>
      <c r="F4" s="68"/>
      <c r="G4" s="85"/>
      <c r="H4" s="82"/>
      <c r="I4" s="83"/>
      <c r="J4" s="85"/>
      <c r="K4" s="85"/>
      <c r="L4" s="82"/>
      <c r="M4" s="83"/>
      <c r="N4" s="7"/>
      <c r="O4" s="88"/>
      <c r="P4" s="89"/>
    </row>
    <row r="5" spans="1:16" ht="18" customHeight="1">
      <c r="A5" s="90" t="s">
        <v>0</v>
      </c>
      <c r="B5" s="8">
        <v>1</v>
      </c>
      <c r="C5" s="14">
        <v>653</v>
      </c>
      <c r="D5" s="37">
        <v>53</v>
      </c>
      <c r="E5" s="37">
        <f>ROUND(C5*0.027,0)</f>
        <v>18</v>
      </c>
      <c r="F5" s="37">
        <f>ROUND(C5*0.016,0)</f>
        <v>10</v>
      </c>
      <c r="G5" s="15">
        <v>300</v>
      </c>
      <c r="H5" s="74">
        <v>105</v>
      </c>
      <c r="I5" s="75"/>
      <c r="J5" s="15">
        <v>0</v>
      </c>
      <c r="K5" s="46">
        <v>100</v>
      </c>
      <c r="L5" s="93">
        <f aca="true" t="shared" si="0" ref="L5:L29">SUM(C5:K5)</f>
        <v>1239</v>
      </c>
      <c r="M5" s="75"/>
      <c r="N5" s="6"/>
      <c r="O5" s="93">
        <f>L5*30</f>
        <v>37170</v>
      </c>
      <c r="P5" s="94"/>
    </row>
    <row r="6" spans="1:16" ht="18" customHeight="1">
      <c r="A6" s="91"/>
      <c r="B6" s="9">
        <v>2</v>
      </c>
      <c r="C6" s="11">
        <v>721</v>
      </c>
      <c r="D6" s="37">
        <f aca="true" t="shared" si="1" ref="D6:D29">ROUNDUP(C6*0.083,0)</f>
        <v>60</v>
      </c>
      <c r="E6" s="37">
        <f aca="true" t="shared" si="2" ref="E6:E29">ROUND(C6*0.027,0)</f>
        <v>19</v>
      </c>
      <c r="F6" s="37">
        <f aca="true" t="shared" si="3" ref="F6:F14">ROUND(C6*0.016,0)</f>
        <v>12</v>
      </c>
      <c r="G6" s="15">
        <v>300</v>
      </c>
      <c r="H6" s="63">
        <v>105</v>
      </c>
      <c r="I6" s="64"/>
      <c r="J6" s="20">
        <v>0</v>
      </c>
      <c r="K6" s="44">
        <v>100</v>
      </c>
      <c r="L6" s="61">
        <f t="shared" si="0"/>
        <v>1317</v>
      </c>
      <c r="M6" s="64"/>
      <c r="N6" s="4"/>
      <c r="O6" s="61">
        <f aca="true" t="shared" si="4" ref="O6:O29">L6*30</f>
        <v>39510</v>
      </c>
      <c r="P6" s="62"/>
    </row>
    <row r="7" spans="1:16" ht="18" customHeight="1">
      <c r="A7" s="91"/>
      <c r="B7" s="9">
        <v>3</v>
      </c>
      <c r="C7" s="11">
        <v>792</v>
      </c>
      <c r="D7" s="37">
        <f t="shared" si="1"/>
        <v>66</v>
      </c>
      <c r="E7" s="37">
        <f t="shared" si="2"/>
        <v>21</v>
      </c>
      <c r="F7" s="37">
        <f t="shared" si="3"/>
        <v>13</v>
      </c>
      <c r="G7" s="15">
        <v>300</v>
      </c>
      <c r="H7" s="63">
        <v>105</v>
      </c>
      <c r="I7" s="64"/>
      <c r="J7" s="20">
        <v>0</v>
      </c>
      <c r="K7" s="44">
        <v>100</v>
      </c>
      <c r="L7" s="61">
        <f t="shared" si="0"/>
        <v>1397</v>
      </c>
      <c r="M7" s="64"/>
      <c r="N7" s="4"/>
      <c r="O7" s="61">
        <f t="shared" si="4"/>
        <v>41910</v>
      </c>
      <c r="P7" s="62"/>
    </row>
    <row r="8" spans="1:16" ht="18" customHeight="1">
      <c r="A8" s="91"/>
      <c r="B8" s="9">
        <v>4</v>
      </c>
      <c r="C8" s="11">
        <v>860</v>
      </c>
      <c r="D8" s="37">
        <v>70</v>
      </c>
      <c r="E8" s="37">
        <f t="shared" si="2"/>
        <v>23</v>
      </c>
      <c r="F8" s="37">
        <f t="shared" si="3"/>
        <v>14</v>
      </c>
      <c r="G8" s="15">
        <v>300</v>
      </c>
      <c r="H8" s="63">
        <v>105</v>
      </c>
      <c r="I8" s="64"/>
      <c r="J8" s="20">
        <v>0</v>
      </c>
      <c r="K8" s="44">
        <v>100</v>
      </c>
      <c r="L8" s="61">
        <f t="shared" si="0"/>
        <v>1472</v>
      </c>
      <c r="M8" s="64"/>
      <c r="N8" s="4"/>
      <c r="O8" s="61">
        <f t="shared" si="4"/>
        <v>44160</v>
      </c>
      <c r="P8" s="62"/>
    </row>
    <row r="9" spans="1:16" ht="18" customHeight="1" thickBot="1">
      <c r="A9" s="92"/>
      <c r="B9" s="10">
        <v>5</v>
      </c>
      <c r="C9" s="12">
        <v>927</v>
      </c>
      <c r="D9" s="41">
        <f t="shared" si="1"/>
        <v>77</v>
      </c>
      <c r="E9" s="41">
        <f t="shared" si="2"/>
        <v>25</v>
      </c>
      <c r="F9" s="41">
        <f t="shared" si="3"/>
        <v>15</v>
      </c>
      <c r="G9" s="16">
        <v>300</v>
      </c>
      <c r="H9" s="63">
        <v>105</v>
      </c>
      <c r="I9" s="64"/>
      <c r="J9" s="21">
        <v>0</v>
      </c>
      <c r="K9" s="47">
        <v>100</v>
      </c>
      <c r="L9" s="65">
        <f t="shared" si="0"/>
        <v>1549</v>
      </c>
      <c r="M9" s="66"/>
      <c r="N9" s="13"/>
      <c r="O9" s="65">
        <f t="shared" si="4"/>
        <v>46470</v>
      </c>
      <c r="P9" s="71"/>
    </row>
    <row r="10" spans="1:16" ht="18" customHeight="1">
      <c r="A10" s="72" t="s">
        <v>2</v>
      </c>
      <c r="B10" s="8">
        <v>1</v>
      </c>
      <c r="C10" s="14">
        <v>653</v>
      </c>
      <c r="D10" s="37">
        <v>53</v>
      </c>
      <c r="E10" s="37">
        <f t="shared" si="2"/>
        <v>18</v>
      </c>
      <c r="F10" s="37">
        <f>ROUND(C10*0.016,0)</f>
        <v>10</v>
      </c>
      <c r="G10" s="17">
        <v>390</v>
      </c>
      <c r="H10" s="74">
        <v>105</v>
      </c>
      <c r="I10" s="75"/>
      <c r="J10" s="17">
        <v>420</v>
      </c>
      <c r="K10" s="45">
        <v>100</v>
      </c>
      <c r="L10" s="76">
        <f t="shared" si="0"/>
        <v>1749</v>
      </c>
      <c r="M10" s="77"/>
      <c r="N10" s="3"/>
      <c r="O10" s="76">
        <f t="shared" si="4"/>
        <v>52470</v>
      </c>
      <c r="P10" s="78"/>
    </row>
    <row r="11" spans="1:16" ht="18" customHeight="1">
      <c r="A11" s="73"/>
      <c r="B11" s="9">
        <v>2</v>
      </c>
      <c r="C11" s="11">
        <v>721</v>
      </c>
      <c r="D11" s="37">
        <f t="shared" si="1"/>
        <v>60</v>
      </c>
      <c r="E11" s="37">
        <f t="shared" si="2"/>
        <v>19</v>
      </c>
      <c r="F11" s="37">
        <f t="shared" si="3"/>
        <v>12</v>
      </c>
      <c r="G11" s="15">
        <v>390</v>
      </c>
      <c r="H11" s="63">
        <v>105</v>
      </c>
      <c r="I11" s="64"/>
      <c r="J11" s="20">
        <v>420</v>
      </c>
      <c r="K11" s="44">
        <v>100</v>
      </c>
      <c r="L11" s="61">
        <f t="shared" si="0"/>
        <v>1827</v>
      </c>
      <c r="M11" s="64"/>
      <c r="N11" s="4"/>
      <c r="O11" s="61">
        <f t="shared" si="4"/>
        <v>54810</v>
      </c>
      <c r="P11" s="62"/>
    </row>
    <row r="12" spans="1:16" ht="18" customHeight="1">
      <c r="A12" s="73"/>
      <c r="B12" s="9">
        <v>3</v>
      </c>
      <c r="C12" s="11">
        <v>792</v>
      </c>
      <c r="D12" s="37">
        <f t="shared" si="1"/>
        <v>66</v>
      </c>
      <c r="E12" s="37">
        <f t="shared" si="2"/>
        <v>21</v>
      </c>
      <c r="F12" s="37">
        <f t="shared" si="3"/>
        <v>13</v>
      </c>
      <c r="G12" s="15">
        <v>390</v>
      </c>
      <c r="H12" s="63">
        <v>105</v>
      </c>
      <c r="I12" s="64"/>
      <c r="J12" s="20">
        <v>420</v>
      </c>
      <c r="K12" s="44">
        <v>100</v>
      </c>
      <c r="L12" s="61">
        <f t="shared" si="0"/>
        <v>1907</v>
      </c>
      <c r="M12" s="64"/>
      <c r="N12" s="4"/>
      <c r="O12" s="61">
        <f t="shared" si="4"/>
        <v>57210</v>
      </c>
      <c r="P12" s="62"/>
    </row>
    <row r="13" spans="1:16" ht="18" customHeight="1">
      <c r="A13" s="73"/>
      <c r="B13" s="9">
        <v>4</v>
      </c>
      <c r="C13" s="11">
        <v>860</v>
      </c>
      <c r="D13" s="37">
        <v>70</v>
      </c>
      <c r="E13" s="37">
        <f t="shared" si="2"/>
        <v>23</v>
      </c>
      <c r="F13" s="37">
        <f t="shared" si="3"/>
        <v>14</v>
      </c>
      <c r="G13" s="15">
        <v>390</v>
      </c>
      <c r="H13" s="63">
        <v>105</v>
      </c>
      <c r="I13" s="64"/>
      <c r="J13" s="20">
        <v>420</v>
      </c>
      <c r="K13" s="44">
        <v>100</v>
      </c>
      <c r="L13" s="61">
        <f t="shared" si="0"/>
        <v>1982</v>
      </c>
      <c r="M13" s="64"/>
      <c r="N13" s="4"/>
      <c r="O13" s="61">
        <f t="shared" si="4"/>
        <v>59460</v>
      </c>
      <c r="P13" s="62"/>
    </row>
    <row r="14" spans="1:16" ht="18" customHeight="1" thickBot="1">
      <c r="A14" s="79"/>
      <c r="B14" s="10">
        <v>5</v>
      </c>
      <c r="C14" s="12">
        <v>927</v>
      </c>
      <c r="D14" s="41">
        <f t="shared" si="1"/>
        <v>77</v>
      </c>
      <c r="E14" s="41">
        <f t="shared" si="2"/>
        <v>25</v>
      </c>
      <c r="F14" s="41">
        <f t="shared" si="3"/>
        <v>15</v>
      </c>
      <c r="G14" s="18">
        <v>390</v>
      </c>
      <c r="H14" s="63">
        <v>105</v>
      </c>
      <c r="I14" s="64"/>
      <c r="J14" s="21">
        <v>420</v>
      </c>
      <c r="K14" s="47">
        <v>100</v>
      </c>
      <c r="L14" s="65">
        <f t="shared" si="0"/>
        <v>2059</v>
      </c>
      <c r="M14" s="66"/>
      <c r="N14" s="4"/>
      <c r="O14" s="65">
        <f t="shared" si="4"/>
        <v>61770</v>
      </c>
      <c r="P14" s="71"/>
    </row>
    <row r="15" spans="1:16" ht="18" customHeight="1">
      <c r="A15" s="72" t="s">
        <v>21</v>
      </c>
      <c r="B15" s="8">
        <v>1</v>
      </c>
      <c r="C15" s="14">
        <v>653</v>
      </c>
      <c r="D15" s="37">
        <v>53</v>
      </c>
      <c r="E15" s="37">
        <f t="shared" si="2"/>
        <v>18</v>
      </c>
      <c r="F15" s="37">
        <f aca="true" t="shared" si="5" ref="F15:F29">ROUND(C15*0.016,0)</f>
        <v>10</v>
      </c>
      <c r="G15" s="15">
        <v>650</v>
      </c>
      <c r="H15" s="74">
        <v>105</v>
      </c>
      <c r="I15" s="75"/>
      <c r="J15" s="17">
        <v>820</v>
      </c>
      <c r="K15" s="45">
        <v>100</v>
      </c>
      <c r="L15" s="76">
        <f t="shared" si="0"/>
        <v>2409</v>
      </c>
      <c r="M15" s="77"/>
      <c r="N15" s="4"/>
      <c r="O15" s="76">
        <f t="shared" si="4"/>
        <v>72270</v>
      </c>
      <c r="P15" s="78"/>
    </row>
    <row r="16" spans="1:16" ht="18" customHeight="1">
      <c r="A16" s="73"/>
      <c r="B16" s="9">
        <v>2</v>
      </c>
      <c r="C16" s="11">
        <v>721</v>
      </c>
      <c r="D16" s="37">
        <f t="shared" si="1"/>
        <v>60</v>
      </c>
      <c r="E16" s="37">
        <f t="shared" si="2"/>
        <v>19</v>
      </c>
      <c r="F16" s="37">
        <f t="shared" si="5"/>
        <v>12</v>
      </c>
      <c r="G16" s="15">
        <v>650</v>
      </c>
      <c r="H16" s="63">
        <v>105</v>
      </c>
      <c r="I16" s="64"/>
      <c r="J16" s="20">
        <v>820</v>
      </c>
      <c r="K16" s="44">
        <v>100</v>
      </c>
      <c r="L16" s="61">
        <f t="shared" si="0"/>
        <v>2487</v>
      </c>
      <c r="M16" s="64"/>
      <c r="N16" s="4"/>
      <c r="O16" s="61">
        <f t="shared" si="4"/>
        <v>74610</v>
      </c>
      <c r="P16" s="62"/>
    </row>
    <row r="17" spans="1:16" ht="18" customHeight="1">
      <c r="A17" s="73"/>
      <c r="B17" s="9">
        <v>3</v>
      </c>
      <c r="C17" s="11">
        <v>792</v>
      </c>
      <c r="D17" s="37">
        <f t="shared" si="1"/>
        <v>66</v>
      </c>
      <c r="E17" s="37">
        <f t="shared" si="2"/>
        <v>21</v>
      </c>
      <c r="F17" s="37">
        <f t="shared" si="5"/>
        <v>13</v>
      </c>
      <c r="G17" s="15">
        <v>650</v>
      </c>
      <c r="H17" s="63">
        <v>105</v>
      </c>
      <c r="I17" s="64"/>
      <c r="J17" s="20">
        <v>820</v>
      </c>
      <c r="K17" s="44">
        <v>100</v>
      </c>
      <c r="L17" s="61">
        <f t="shared" si="0"/>
        <v>2567</v>
      </c>
      <c r="M17" s="64"/>
      <c r="N17" s="4"/>
      <c r="O17" s="61">
        <f t="shared" si="4"/>
        <v>77010</v>
      </c>
      <c r="P17" s="62"/>
    </row>
    <row r="18" spans="1:16" ht="18" customHeight="1">
      <c r="A18" s="73"/>
      <c r="B18" s="9">
        <v>4</v>
      </c>
      <c r="C18" s="11">
        <v>860</v>
      </c>
      <c r="D18" s="37">
        <v>70</v>
      </c>
      <c r="E18" s="37">
        <f t="shared" si="2"/>
        <v>23</v>
      </c>
      <c r="F18" s="37">
        <f t="shared" si="5"/>
        <v>14</v>
      </c>
      <c r="G18" s="15">
        <v>650</v>
      </c>
      <c r="H18" s="63">
        <v>105</v>
      </c>
      <c r="I18" s="64"/>
      <c r="J18" s="20">
        <v>820</v>
      </c>
      <c r="K18" s="44">
        <v>100</v>
      </c>
      <c r="L18" s="61">
        <f t="shared" si="0"/>
        <v>2642</v>
      </c>
      <c r="M18" s="64"/>
      <c r="N18" s="4"/>
      <c r="O18" s="61">
        <f t="shared" si="4"/>
        <v>79260</v>
      </c>
      <c r="P18" s="62"/>
    </row>
    <row r="19" spans="1:16" ht="18" customHeight="1" thickBot="1">
      <c r="A19" s="79"/>
      <c r="B19" s="10">
        <v>5</v>
      </c>
      <c r="C19" s="12">
        <v>927</v>
      </c>
      <c r="D19" s="41">
        <f t="shared" si="1"/>
        <v>77</v>
      </c>
      <c r="E19" s="41">
        <f t="shared" si="2"/>
        <v>25</v>
      </c>
      <c r="F19" s="41">
        <f t="shared" si="5"/>
        <v>15</v>
      </c>
      <c r="G19" s="19">
        <v>650</v>
      </c>
      <c r="H19" s="63">
        <v>105</v>
      </c>
      <c r="I19" s="64"/>
      <c r="J19" s="19">
        <v>820</v>
      </c>
      <c r="K19" s="35">
        <v>100</v>
      </c>
      <c r="L19" s="65">
        <f t="shared" si="0"/>
        <v>2719</v>
      </c>
      <c r="M19" s="66"/>
      <c r="N19" s="4"/>
      <c r="O19" s="65">
        <f t="shared" si="4"/>
        <v>81570</v>
      </c>
      <c r="P19" s="71"/>
    </row>
    <row r="20" spans="1:16" ht="18" customHeight="1">
      <c r="A20" s="72" t="s">
        <v>22</v>
      </c>
      <c r="B20" s="8">
        <v>1</v>
      </c>
      <c r="C20" s="14">
        <v>653</v>
      </c>
      <c r="D20" s="37">
        <v>53</v>
      </c>
      <c r="E20" s="37">
        <f>ROUND(C20*0.027,0)</f>
        <v>18</v>
      </c>
      <c r="F20" s="37">
        <f>ROUND(C20*0.016,0)</f>
        <v>10</v>
      </c>
      <c r="G20" s="58">
        <v>1360</v>
      </c>
      <c r="H20" s="74">
        <v>105</v>
      </c>
      <c r="I20" s="75"/>
      <c r="J20" s="17">
        <v>820</v>
      </c>
      <c r="K20" s="53">
        <v>100</v>
      </c>
      <c r="L20" s="76">
        <f>SUM(C20:K20)</f>
        <v>3119</v>
      </c>
      <c r="M20" s="77"/>
      <c r="N20" s="4"/>
      <c r="O20" s="76">
        <f>L20*30</f>
        <v>93570</v>
      </c>
      <c r="P20" s="78"/>
    </row>
    <row r="21" spans="1:16" ht="18" customHeight="1">
      <c r="A21" s="73"/>
      <c r="B21" s="9">
        <v>2</v>
      </c>
      <c r="C21" s="11">
        <v>721</v>
      </c>
      <c r="D21" s="37">
        <f>ROUNDUP(C21*0.083,0)</f>
        <v>60</v>
      </c>
      <c r="E21" s="37">
        <f>ROUND(C21*0.027,0)</f>
        <v>19</v>
      </c>
      <c r="F21" s="37">
        <f>ROUND(C21*0.016,0)</f>
        <v>12</v>
      </c>
      <c r="G21" s="58">
        <v>1360</v>
      </c>
      <c r="H21" s="63">
        <v>105</v>
      </c>
      <c r="I21" s="64"/>
      <c r="J21" s="20">
        <v>820</v>
      </c>
      <c r="K21" s="50">
        <v>100</v>
      </c>
      <c r="L21" s="61">
        <f>SUM(C21:K21)</f>
        <v>3197</v>
      </c>
      <c r="M21" s="64"/>
      <c r="N21" s="4"/>
      <c r="O21" s="61">
        <f>L21*30</f>
        <v>95910</v>
      </c>
      <c r="P21" s="62"/>
    </row>
    <row r="22" spans="1:16" ht="18" customHeight="1">
      <c r="A22" s="73"/>
      <c r="B22" s="9">
        <v>3</v>
      </c>
      <c r="C22" s="11">
        <v>792</v>
      </c>
      <c r="D22" s="37">
        <f>ROUNDUP(C22*0.083,0)</f>
        <v>66</v>
      </c>
      <c r="E22" s="37">
        <f>ROUND(C22*0.027,0)</f>
        <v>21</v>
      </c>
      <c r="F22" s="37">
        <f>ROUND(C22*0.016,0)</f>
        <v>13</v>
      </c>
      <c r="G22" s="58">
        <v>1360</v>
      </c>
      <c r="H22" s="63">
        <v>105</v>
      </c>
      <c r="I22" s="64"/>
      <c r="J22" s="20">
        <v>820</v>
      </c>
      <c r="K22" s="50">
        <v>100</v>
      </c>
      <c r="L22" s="61">
        <f>SUM(C22:K22)</f>
        <v>3277</v>
      </c>
      <c r="M22" s="64"/>
      <c r="N22" s="4"/>
      <c r="O22" s="61">
        <f>L22*30</f>
        <v>98310</v>
      </c>
      <c r="P22" s="62"/>
    </row>
    <row r="23" spans="1:16" ht="18" customHeight="1">
      <c r="A23" s="73"/>
      <c r="B23" s="9">
        <v>4</v>
      </c>
      <c r="C23" s="11">
        <v>860</v>
      </c>
      <c r="D23" s="37">
        <v>70</v>
      </c>
      <c r="E23" s="37">
        <f>ROUND(C23*0.027,0)</f>
        <v>23</v>
      </c>
      <c r="F23" s="37">
        <f>ROUND(C23*0.016,0)</f>
        <v>14</v>
      </c>
      <c r="G23" s="58">
        <v>1360</v>
      </c>
      <c r="H23" s="63">
        <v>105</v>
      </c>
      <c r="I23" s="64"/>
      <c r="J23" s="20">
        <v>820</v>
      </c>
      <c r="K23" s="50">
        <v>100</v>
      </c>
      <c r="L23" s="61">
        <f>SUM(C23:K23)</f>
        <v>3352</v>
      </c>
      <c r="M23" s="64"/>
      <c r="N23" s="4"/>
      <c r="O23" s="61">
        <f>L23*30</f>
        <v>100560</v>
      </c>
      <c r="P23" s="62"/>
    </row>
    <row r="24" spans="1:16" ht="18" customHeight="1" thickBot="1">
      <c r="A24" s="79"/>
      <c r="B24" s="10">
        <v>5</v>
      </c>
      <c r="C24" s="12">
        <v>927</v>
      </c>
      <c r="D24" s="41">
        <f>ROUNDUP(C24*0.083,0)</f>
        <v>77</v>
      </c>
      <c r="E24" s="41">
        <f>ROUND(C24*0.027,0)</f>
        <v>25</v>
      </c>
      <c r="F24" s="41">
        <f>ROUND(C24*0.016,0)</f>
        <v>15</v>
      </c>
      <c r="G24" s="58">
        <v>1360</v>
      </c>
      <c r="H24" s="63">
        <v>105</v>
      </c>
      <c r="I24" s="64"/>
      <c r="J24" s="19">
        <v>820</v>
      </c>
      <c r="K24" s="35">
        <v>100</v>
      </c>
      <c r="L24" s="65">
        <f>SUM(C24:K24)</f>
        <v>3429</v>
      </c>
      <c r="M24" s="66"/>
      <c r="N24" s="4"/>
      <c r="O24" s="65">
        <f>L24*30</f>
        <v>102870</v>
      </c>
      <c r="P24" s="71"/>
    </row>
    <row r="25" spans="1:16" ht="18" customHeight="1">
      <c r="A25" s="72" t="s">
        <v>3</v>
      </c>
      <c r="B25" s="8">
        <v>1</v>
      </c>
      <c r="C25" s="14">
        <v>653</v>
      </c>
      <c r="D25" s="37">
        <v>53</v>
      </c>
      <c r="E25" s="37">
        <f t="shared" si="2"/>
        <v>18</v>
      </c>
      <c r="F25" s="37">
        <f t="shared" si="5"/>
        <v>10</v>
      </c>
      <c r="G25" s="25">
        <v>1490</v>
      </c>
      <c r="H25" s="74">
        <v>105</v>
      </c>
      <c r="I25" s="75"/>
      <c r="J25" s="15">
        <v>840</v>
      </c>
      <c r="K25" s="46">
        <v>100</v>
      </c>
      <c r="L25" s="76">
        <f t="shared" si="0"/>
        <v>3269</v>
      </c>
      <c r="M25" s="77"/>
      <c r="N25" s="4"/>
      <c r="O25" s="76">
        <f t="shared" si="4"/>
        <v>98070</v>
      </c>
      <c r="P25" s="78"/>
    </row>
    <row r="26" spans="1:16" ht="18" customHeight="1">
      <c r="A26" s="73"/>
      <c r="B26" s="9">
        <v>2</v>
      </c>
      <c r="C26" s="11">
        <v>721</v>
      </c>
      <c r="D26" s="37">
        <f t="shared" si="1"/>
        <v>60</v>
      </c>
      <c r="E26" s="37">
        <f t="shared" si="2"/>
        <v>19</v>
      </c>
      <c r="F26" s="37">
        <f t="shared" si="5"/>
        <v>12</v>
      </c>
      <c r="G26" s="32">
        <v>1490</v>
      </c>
      <c r="H26" s="63">
        <v>105</v>
      </c>
      <c r="I26" s="64"/>
      <c r="J26" s="20">
        <v>840</v>
      </c>
      <c r="K26" s="44">
        <v>100</v>
      </c>
      <c r="L26" s="61">
        <f t="shared" si="0"/>
        <v>3347</v>
      </c>
      <c r="M26" s="64"/>
      <c r="N26" s="4"/>
      <c r="O26" s="61">
        <f t="shared" si="4"/>
        <v>100410</v>
      </c>
      <c r="P26" s="62"/>
    </row>
    <row r="27" spans="1:16" ht="18" customHeight="1">
      <c r="A27" s="73"/>
      <c r="B27" s="9">
        <v>3</v>
      </c>
      <c r="C27" s="11">
        <v>792</v>
      </c>
      <c r="D27" s="37">
        <f t="shared" si="1"/>
        <v>66</v>
      </c>
      <c r="E27" s="37">
        <f t="shared" si="2"/>
        <v>21</v>
      </c>
      <c r="F27" s="37">
        <f t="shared" si="5"/>
        <v>13</v>
      </c>
      <c r="G27" s="32">
        <v>1490</v>
      </c>
      <c r="H27" s="63">
        <v>105</v>
      </c>
      <c r="I27" s="64"/>
      <c r="J27" s="20">
        <v>840</v>
      </c>
      <c r="K27" s="44">
        <v>100</v>
      </c>
      <c r="L27" s="61">
        <f t="shared" si="0"/>
        <v>3427</v>
      </c>
      <c r="M27" s="64"/>
      <c r="N27" s="4"/>
      <c r="O27" s="61">
        <f t="shared" si="4"/>
        <v>102810</v>
      </c>
      <c r="P27" s="62"/>
    </row>
    <row r="28" spans="1:16" ht="18" customHeight="1">
      <c r="A28" s="73"/>
      <c r="B28" s="9">
        <v>4</v>
      </c>
      <c r="C28" s="11">
        <v>860</v>
      </c>
      <c r="D28" s="37">
        <v>70</v>
      </c>
      <c r="E28" s="37">
        <f t="shared" si="2"/>
        <v>23</v>
      </c>
      <c r="F28" s="37">
        <f t="shared" si="5"/>
        <v>14</v>
      </c>
      <c r="G28" s="32">
        <v>1490</v>
      </c>
      <c r="H28" s="63">
        <v>105</v>
      </c>
      <c r="I28" s="64"/>
      <c r="J28" s="20">
        <v>840</v>
      </c>
      <c r="K28" s="44">
        <v>100</v>
      </c>
      <c r="L28" s="61">
        <f t="shared" si="0"/>
        <v>3502</v>
      </c>
      <c r="M28" s="64"/>
      <c r="N28" s="4"/>
      <c r="O28" s="61">
        <f t="shared" si="4"/>
        <v>105060</v>
      </c>
      <c r="P28" s="62"/>
    </row>
    <row r="29" spans="1:16" ht="18" customHeight="1" thickBot="1">
      <c r="A29" s="73"/>
      <c r="B29" s="22">
        <v>5</v>
      </c>
      <c r="C29" s="12">
        <v>927</v>
      </c>
      <c r="D29" s="37">
        <f t="shared" si="1"/>
        <v>77</v>
      </c>
      <c r="E29" s="37">
        <f t="shared" si="2"/>
        <v>25</v>
      </c>
      <c r="F29" s="41">
        <f t="shared" si="5"/>
        <v>15</v>
      </c>
      <c r="G29" s="33">
        <v>1490</v>
      </c>
      <c r="H29" s="63">
        <v>105</v>
      </c>
      <c r="I29" s="64"/>
      <c r="J29" s="21">
        <v>840</v>
      </c>
      <c r="K29" s="47">
        <v>100</v>
      </c>
      <c r="L29" s="65">
        <f t="shared" si="0"/>
        <v>3579</v>
      </c>
      <c r="M29" s="66"/>
      <c r="N29" s="13"/>
      <c r="O29" s="65">
        <f t="shared" si="4"/>
        <v>107370</v>
      </c>
      <c r="P29" s="71"/>
    </row>
    <row r="30" spans="1:16" ht="16.5" customHeight="1">
      <c r="A30" s="27"/>
      <c r="B30" s="30" t="s">
        <v>8</v>
      </c>
      <c r="C30" s="34"/>
      <c r="D30" s="23"/>
      <c r="E30" s="23"/>
      <c r="F30" s="23"/>
      <c r="G30" s="34"/>
      <c r="H30" s="29"/>
      <c r="I30" s="29"/>
      <c r="J30" s="34"/>
      <c r="K30" s="34"/>
      <c r="L30" s="29"/>
      <c r="M30" s="29"/>
      <c r="N30" s="23"/>
      <c r="O30" s="29"/>
      <c r="P30" s="29"/>
    </row>
    <row r="31" spans="1:16" ht="16.5" customHeight="1">
      <c r="A31" s="28"/>
      <c r="B31" s="69" t="s">
        <v>15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6.5" customHeight="1">
      <c r="A32" s="28"/>
      <c r="B32" s="42" t="s">
        <v>14</v>
      </c>
      <c r="C32" s="43"/>
      <c r="D32" s="24"/>
      <c r="E32" s="24"/>
      <c r="F32" s="24"/>
      <c r="G32" s="43"/>
      <c r="H32" s="40"/>
      <c r="I32" s="40"/>
      <c r="J32" s="43"/>
      <c r="K32" s="43"/>
      <c r="L32" s="40"/>
      <c r="M32" s="40"/>
      <c r="N32" s="24"/>
      <c r="O32" s="40"/>
      <c r="P32" s="40"/>
    </row>
    <row r="33" spans="1:16" ht="16.5" customHeight="1">
      <c r="A33" s="28"/>
      <c r="B33" s="110" t="s">
        <v>24</v>
      </c>
      <c r="C33" s="111"/>
      <c r="D33" s="112"/>
      <c r="E33" s="112"/>
      <c r="F33" s="111"/>
      <c r="G33" s="113"/>
      <c r="H33" s="113"/>
      <c r="I33" s="111"/>
      <c r="J33" s="111"/>
      <c r="K33" s="114"/>
      <c r="L33" s="40"/>
      <c r="M33" s="40"/>
      <c r="N33" s="24"/>
      <c r="O33" s="40"/>
      <c r="P33" s="40"/>
    </row>
    <row r="34" spans="1:16" ht="16.5" customHeight="1">
      <c r="A34" s="28"/>
      <c r="B34" s="110" t="s">
        <v>25</v>
      </c>
      <c r="C34" s="111"/>
      <c r="D34" s="112"/>
      <c r="E34" s="112"/>
      <c r="F34" s="111"/>
      <c r="G34" s="113"/>
      <c r="H34" s="113"/>
      <c r="I34" s="111"/>
      <c r="J34" s="111"/>
      <c r="K34" s="114"/>
      <c r="L34" s="70"/>
      <c r="M34" s="70"/>
      <c r="N34" s="24"/>
      <c r="O34" s="70"/>
      <c r="P34" s="70"/>
    </row>
    <row r="35" spans="2:11" ht="14.25">
      <c r="B35" s="110" t="s">
        <v>26</v>
      </c>
      <c r="C35" s="112"/>
      <c r="D35" s="112"/>
      <c r="E35" s="112"/>
      <c r="F35" s="112"/>
      <c r="G35" s="112"/>
      <c r="H35" s="112"/>
      <c r="I35" s="112"/>
      <c r="J35" s="112"/>
      <c r="K35" s="114"/>
    </row>
  </sheetData>
  <sheetProtection/>
  <mergeCells count="96">
    <mergeCell ref="H24:I24"/>
    <mergeCell ref="L24:M24"/>
    <mergeCell ref="O24:P24"/>
    <mergeCell ref="A20:A24"/>
    <mergeCell ref="H20:I20"/>
    <mergeCell ref="L20:M20"/>
    <mergeCell ref="O20:P20"/>
    <mergeCell ref="H21:I21"/>
    <mergeCell ref="L21:M21"/>
    <mergeCell ref="O21:P21"/>
    <mergeCell ref="H22:I22"/>
    <mergeCell ref="L22:M22"/>
    <mergeCell ref="O22:P22"/>
    <mergeCell ref="A1:P1"/>
    <mergeCell ref="A2:P2"/>
    <mergeCell ref="B3:B4"/>
    <mergeCell ref="C3:C4"/>
    <mergeCell ref="D3:D4"/>
    <mergeCell ref="E3:E4"/>
    <mergeCell ref="G3:G4"/>
    <mergeCell ref="H3:I4"/>
    <mergeCell ref="J3:J4"/>
    <mergeCell ref="K3:K4"/>
    <mergeCell ref="L3:M4"/>
    <mergeCell ref="O3:P4"/>
    <mergeCell ref="A5:A9"/>
    <mergeCell ref="H5:I5"/>
    <mergeCell ref="L5:M5"/>
    <mergeCell ref="O5:P5"/>
    <mergeCell ref="H6:I6"/>
    <mergeCell ref="L6:M6"/>
    <mergeCell ref="O6:P6"/>
    <mergeCell ref="H7:I7"/>
    <mergeCell ref="L7:M7"/>
    <mergeCell ref="O7:P7"/>
    <mergeCell ref="H8:I8"/>
    <mergeCell ref="L8:M8"/>
    <mergeCell ref="O8:P8"/>
    <mergeCell ref="H9:I9"/>
    <mergeCell ref="L9:M9"/>
    <mergeCell ref="O9:P9"/>
    <mergeCell ref="A10:A14"/>
    <mergeCell ref="H10:I10"/>
    <mergeCell ref="L10:M10"/>
    <mergeCell ref="O10:P10"/>
    <mergeCell ref="H11:I11"/>
    <mergeCell ref="L11:M11"/>
    <mergeCell ref="O11:P11"/>
    <mergeCell ref="H12:I12"/>
    <mergeCell ref="L12:M12"/>
    <mergeCell ref="O12:P12"/>
    <mergeCell ref="H13:I13"/>
    <mergeCell ref="L13:M13"/>
    <mergeCell ref="O13:P13"/>
    <mergeCell ref="H14:I14"/>
    <mergeCell ref="L14:M14"/>
    <mergeCell ref="O14:P14"/>
    <mergeCell ref="A15:A19"/>
    <mergeCell ref="H15:I15"/>
    <mergeCell ref="L15:M15"/>
    <mergeCell ref="O15:P15"/>
    <mergeCell ref="H16:I16"/>
    <mergeCell ref="L16:M16"/>
    <mergeCell ref="O16:P16"/>
    <mergeCell ref="H17:I17"/>
    <mergeCell ref="L17:M17"/>
    <mergeCell ref="O17:P17"/>
    <mergeCell ref="O27:P27"/>
    <mergeCell ref="H18:I18"/>
    <mergeCell ref="L18:M18"/>
    <mergeCell ref="O18:P18"/>
    <mergeCell ref="H19:I19"/>
    <mergeCell ref="L19:M19"/>
    <mergeCell ref="O19:P19"/>
    <mergeCell ref="A25:A29"/>
    <mergeCell ref="H25:I25"/>
    <mergeCell ref="L25:M25"/>
    <mergeCell ref="O25:P25"/>
    <mergeCell ref="H26:I26"/>
    <mergeCell ref="L26:M26"/>
    <mergeCell ref="F3:F4"/>
    <mergeCell ref="B31:P31"/>
    <mergeCell ref="L34:M34"/>
    <mergeCell ref="O34:P34"/>
    <mergeCell ref="H28:I28"/>
    <mergeCell ref="L28:M28"/>
    <mergeCell ref="H23:I23"/>
    <mergeCell ref="L23:M23"/>
    <mergeCell ref="O23:P23"/>
    <mergeCell ref="O28:P28"/>
    <mergeCell ref="H29:I29"/>
    <mergeCell ref="L29:M29"/>
    <mergeCell ref="O26:P26"/>
    <mergeCell ref="H27:I27"/>
    <mergeCell ref="L27:M27"/>
    <mergeCell ref="O29:P29"/>
  </mergeCells>
  <printOptions/>
  <pageMargins left="1.062992125984252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2">
      <selection activeCell="E45" sqref="E45"/>
    </sheetView>
  </sheetViews>
  <sheetFormatPr defaultColWidth="9.140625" defaultRowHeight="15"/>
  <cols>
    <col min="1" max="1" width="4.57421875" style="0" customWidth="1"/>
    <col min="2" max="2" width="7.140625" style="0" customWidth="1"/>
    <col min="3" max="3" width="9.421875" style="0" customWidth="1"/>
    <col min="4" max="5" width="9.140625" style="0" customWidth="1"/>
    <col min="6" max="6" width="13.57421875" style="0" customWidth="1"/>
    <col min="7" max="7" width="8.57421875" style="0" customWidth="1"/>
    <col min="8" max="8" width="5.57421875" style="0" customWidth="1"/>
    <col min="9" max="10" width="13.421875" style="0" customWidth="1"/>
    <col min="11" max="11" width="13.57421875" style="0" customWidth="1"/>
    <col min="12" max="12" width="4.421875" style="0" customWidth="1"/>
    <col min="13" max="13" width="9.421875" style="0" customWidth="1"/>
    <col min="14" max="14" width="8.421875" style="0" customWidth="1"/>
  </cols>
  <sheetData>
    <row r="1" spans="1:14" ht="30" customHeight="1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1" customHeight="1" thickBot="1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 customHeight="1">
      <c r="A3" s="1"/>
      <c r="B3" s="97" t="s">
        <v>1</v>
      </c>
      <c r="C3" s="99" t="s">
        <v>11</v>
      </c>
      <c r="D3" s="67" t="s">
        <v>17</v>
      </c>
      <c r="E3" s="67" t="s">
        <v>18</v>
      </c>
      <c r="F3" s="84" t="s">
        <v>4</v>
      </c>
      <c r="G3" s="80" t="s">
        <v>5</v>
      </c>
      <c r="H3" s="81"/>
      <c r="I3" s="84" t="s">
        <v>6</v>
      </c>
      <c r="J3" s="84" t="s">
        <v>9</v>
      </c>
      <c r="K3" s="80" t="s">
        <v>7</v>
      </c>
      <c r="L3" s="81"/>
      <c r="M3" s="86" t="s">
        <v>13</v>
      </c>
      <c r="N3" s="87"/>
    </row>
    <row r="4" spans="1:14" ht="15" customHeight="1" thickBot="1">
      <c r="A4" s="2"/>
      <c r="B4" s="98"/>
      <c r="C4" s="100"/>
      <c r="D4" s="68"/>
      <c r="E4" s="68"/>
      <c r="F4" s="85"/>
      <c r="G4" s="82"/>
      <c r="H4" s="83"/>
      <c r="I4" s="85"/>
      <c r="J4" s="85"/>
      <c r="K4" s="82"/>
      <c r="L4" s="83"/>
      <c r="M4" s="88"/>
      <c r="N4" s="89"/>
    </row>
    <row r="5" spans="1:14" ht="18" customHeight="1">
      <c r="A5" s="90" t="s">
        <v>0</v>
      </c>
      <c r="B5" s="8">
        <v>1</v>
      </c>
      <c r="C5" s="14">
        <v>747</v>
      </c>
      <c r="D5" s="37">
        <f aca="true" t="shared" si="0" ref="D5:D29">ROUND(C5*0.083,0)</f>
        <v>62</v>
      </c>
      <c r="E5" s="37">
        <f>ROUND(C5*0.027,0)</f>
        <v>20</v>
      </c>
      <c r="F5" s="15">
        <v>300</v>
      </c>
      <c r="G5" s="103">
        <v>105</v>
      </c>
      <c r="H5" s="104"/>
      <c r="I5" s="15">
        <v>820</v>
      </c>
      <c r="J5" s="56">
        <v>100</v>
      </c>
      <c r="K5" s="93">
        <f aca="true" t="shared" si="1" ref="K5:K29">SUM(C5:J5)</f>
        <v>2154</v>
      </c>
      <c r="L5" s="75"/>
      <c r="M5" s="93">
        <f>K5*30</f>
        <v>64620</v>
      </c>
      <c r="N5" s="94"/>
    </row>
    <row r="6" spans="1:14" ht="18" customHeight="1">
      <c r="A6" s="91"/>
      <c r="B6" s="9">
        <v>2</v>
      </c>
      <c r="C6" s="11">
        <v>815</v>
      </c>
      <c r="D6" s="37">
        <f t="shared" si="0"/>
        <v>68</v>
      </c>
      <c r="E6" s="37">
        <f aca="true" t="shared" si="2" ref="E6:E29">ROUND(C6*0.027,0)</f>
        <v>22</v>
      </c>
      <c r="F6" s="15">
        <v>300</v>
      </c>
      <c r="G6" s="105">
        <v>105</v>
      </c>
      <c r="H6" s="106"/>
      <c r="I6" s="20">
        <v>820</v>
      </c>
      <c r="J6" s="50">
        <v>100</v>
      </c>
      <c r="K6" s="61">
        <f t="shared" si="1"/>
        <v>2230</v>
      </c>
      <c r="L6" s="64"/>
      <c r="M6" s="61">
        <f aca="true" t="shared" si="3" ref="M6:M29">K6*30</f>
        <v>66900</v>
      </c>
      <c r="N6" s="62"/>
    </row>
    <row r="7" spans="1:14" ht="18" customHeight="1">
      <c r="A7" s="91"/>
      <c r="B7" s="9">
        <v>3</v>
      </c>
      <c r="C7" s="11">
        <v>888</v>
      </c>
      <c r="D7" s="37">
        <f t="shared" si="0"/>
        <v>74</v>
      </c>
      <c r="E7" s="37">
        <f t="shared" si="2"/>
        <v>24</v>
      </c>
      <c r="F7" s="15">
        <v>300</v>
      </c>
      <c r="G7" s="63">
        <v>105</v>
      </c>
      <c r="H7" s="64"/>
      <c r="I7" s="20">
        <v>820</v>
      </c>
      <c r="J7" s="50">
        <v>100</v>
      </c>
      <c r="K7" s="61">
        <f t="shared" si="1"/>
        <v>2311</v>
      </c>
      <c r="L7" s="64"/>
      <c r="M7" s="61">
        <f t="shared" si="3"/>
        <v>69330</v>
      </c>
      <c r="N7" s="62"/>
    </row>
    <row r="8" spans="1:14" ht="18" customHeight="1">
      <c r="A8" s="91"/>
      <c r="B8" s="9">
        <v>4</v>
      </c>
      <c r="C8" s="11">
        <v>957</v>
      </c>
      <c r="D8" s="37">
        <f t="shared" si="0"/>
        <v>79</v>
      </c>
      <c r="E8" s="37">
        <f t="shared" si="2"/>
        <v>26</v>
      </c>
      <c r="F8" s="15">
        <v>300</v>
      </c>
      <c r="G8" s="107">
        <v>105</v>
      </c>
      <c r="H8" s="77"/>
      <c r="I8" s="20">
        <v>820</v>
      </c>
      <c r="J8" s="50">
        <v>100</v>
      </c>
      <c r="K8" s="61">
        <f t="shared" si="1"/>
        <v>2387</v>
      </c>
      <c r="L8" s="64"/>
      <c r="M8" s="61">
        <f t="shared" si="3"/>
        <v>71610</v>
      </c>
      <c r="N8" s="62"/>
    </row>
    <row r="9" spans="1:14" ht="18" customHeight="1" thickBot="1">
      <c r="A9" s="92"/>
      <c r="B9" s="10">
        <v>5</v>
      </c>
      <c r="C9" s="12">
        <v>1024</v>
      </c>
      <c r="D9" s="41">
        <f t="shared" si="0"/>
        <v>85</v>
      </c>
      <c r="E9" s="41">
        <f t="shared" si="2"/>
        <v>28</v>
      </c>
      <c r="F9" s="16">
        <v>300</v>
      </c>
      <c r="G9" s="107">
        <v>105</v>
      </c>
      <c r="H9" s="77"/>
      <c r="I9" s="21">
        <v>820</v>
      </c>
      <c r="J9" s="57">
        <v>100</v>
      </c>
      <c r="K9" s="65">
        <f t="shared" si="1"/>
        <v>2462</v>
      </c>
      <c r="L9" s="66"/>
      <c r="M9" s="65">
        <f t="shared" si="3"/>
        <v>73860</v>
      </c>
      <c r="N9" s="71"/>
    </row>
    <row r="10" spans="1:14" ht="18" customHeight="1">
      <c r="A10" s="72" t="s">
        <v>2</v>
      </c>
      <c r="B10" s="8">
        <v>1</v>
      </c>
      <c r="C10" s="14">
        <v>747</v>
      </c>
      <c r="D10" s="37">
        <f t="shared" si="0"/>
        <v>62</v>
      </c>
      <c r="E10" s="37">
        <f t="shared" si="2"/>
        <v>20</v>
      </c>
      <c r="F10" s="17">
        <v>390</v>
      </c>
      <c r="G10" s="103">
        <v>105</v>
      </c>
      <c r="H10" s="104"/>
      <c r="I10" s="17">
        <v>820</v>
      </c>
      <c r="J10" s="53">
        <v>100</v>
      </c>
      <c r="K10" s="76">
        <f t="shared" si="1"/>
        <v>2244</v>
      </c>
      <c r="L10" s="77"/>
      <c r="M10" s="76">
        <f t="shared" si="3"/>
        <v>67320</v>
      </c>
      <c r="N10" s="78"/>
    </row>
    <row r="11" spans="1:14" ht="18" customHeight="1">
      <c r="A11" s="73"/>
      <c r="B11" s="9">
        <v>2</v>
      </c>
      <c r="C11" s="11">
        <v>815</v>
      </c>
      <c r="D11" s="37">
        <f t="shared" si="0"/>
        <v>68</v>
      </c>
      <c r="E11" s="37">
        <f t="shared" si="2"/>
        <v>22</v>
      </c>
      <c r="F11" s="15">
        <v>390</v>
      </c>
      <c r="G11" s="105">
        <v>105</v>
      </c>
      <c r="H11" s="106"/>
      <c r="I11" s="20">
        <v>820</v>
      </c>
      <c r="J11" s="50">
        <v>100</v>
      </c>
      <c r="K11" s="61">
        <f t="shared" si="1"/>
        <v>2320</v>
      </c>
      <c r="L11" s="64"/>
      <c r="M11" s="61">
        <f t="shared" si="3"/>
        <v>69600</v>
      </c>
      <c r="N11" s="62"/>
    </row>
    <row r="12" spans="1:14" ht="18" customHeight="1">
      <c r="A12" s="73"/>
      <c r="B12" s="9">
        <v>3</v>
      </c>
      <c r="C12" s="11">
        <v>888</v>
      </c>
      <c r="D12" s="37">
        <f t="shared" si="0"/>
        <v>74</v>
      </c>
      <c r="E12" s="37">
        <f t="shared" si="2"/>
        <v>24</v>
      </c>
      <c r="F12" s="15">
        <v>390</v>
      </c>
      <c r="G12" s="63">
        <v>105</v>
      </c>
      <c r="H12" s="64"/>
      <c r="I12" s="20">
        <v>820</v>
      </c>
      <c r="J12" s="50">
        <v>100</v>
      </c>
      <c r="K12" s="61">
        <f t="shared" si="1"/>
        <v>2401</v>
      </c>
      <c r="L12" s="64"/>
      <c r="M12" s="61">
        <f t="shared" si="3"/>
        <v>72030</v>
      </c>
      <c r="N12" s="62"/>
    </row>
    <row r="13" spans="1:14" ht="18" customHeight="1">
      <c r="A13" s="73"/>
      <c r="B13" s="9">
        <v>4</v>
      </c>
      <c r="C13" s="11">
        <v>957</v>
      </c>
      <c r="D13" s="37">
        <f t="shared" si="0"/>
        <v>79</v>
      </c>
      <c r="E13" s="37">
        <f t="shared" si="2"/>
        <v>26</v>
      </c>
      <c r="F13" s="15">
        <v>390</v>
      </c>
      <c r="G13" s="107">
        <v>105</v>
      </c>
      <c r="H13" s="77"/>
      <c r="I13" s="20">
        <v>820</v>
      </c>
      <c r="J13" s="50">
        <v>100</v>
      </c>
      <c r="K13" s="61">
        <f t="shared" si="1"/>
        <v>2477</v>
      </c>
      <c r="L13" s="64"/>
      <c r="M13" s="61">
        <f t="shared" si="3"/>
        <v>74310</v>
      </c>
      <c r="N13" s="62"/>
    </row>
    <row r="14" spans="1:14" ht="18" customHeight="1" thickBot="1">
      <c r="A14" s="79"/>
      <c r="B14" s="10">
        <v>5</v>
      </c>
      <c r="C14" s="12">
        <v>1024</v>
      </c>
      <c r="D14" s="41">
        <f t="shared" si="0"/>
        <v>85</v>
      </c>
      <c r="E14" s="41">
        <f t="shared" si="2"/>
        <v>28</v>
      </c>
      <c r="F14" s="18">
        <v>390</v>
      </c>
      <c r="G14" s="107">
        <v>105</v>
      </c>
      <c r="H14" s="77"/>
      <c r="I14" s="21">
        <v>820</v>
      </c>
      <c r="J14" s="57">
        <v>100</v>
      </c>
      <c r="K14" s="65">
        <f t="shared" si="1"/>
        <v>2552</v>
      </c>
      <c r="L14" s="66"/>
      <c r="M14" s="65">
        <f t="shared" si="3"/>
        <v>76560</v>
      </c>
      <c r="N14" s="71"/>
    </row>
    <row r="15" spans="1:14" ht="18" customHeight="1">
      <c r="A15" s="72" t="s">
        <v>21</v>
      </c>
      <c r="B15" s="8">
        <v>1</v>
      </c>
      <c r="C15" s="14">
        <v>747</v>
      </c>
      <c r="D15" s="37">
        <f>ROUND(C15*0.083,0)</f>
        <v>62</v>
      </c>
      <c r="E15" s="37">
        <f>ROUND(C15*0.027,0)</f>
        <v>20</v>
      </c>
      <c r="F15" s="15">
        <v>650</v>
      </c>
      <c r="G15" s="103">
        <v>105</v>
      </c>
      <c r="H15" s="104"/>
      <c r="I15" s="31">
        <v>1310</v>
      </c>
      <c r="J15" s="36">
        <v>100</v>
      </c>
      <c r="K15" s="76">
        <f>SUM(C15:J15)</f>
        <v>2994</v>
      </c>
      <c r="L15" s="77"/>
      <c r="M15" s="76">
        <f>K15*30</f>
        <v>89820</v>
      </c>
      <c r="N15" s="78"/>
    </row>
    <row r="16" spans="1:14" ht="18" customHeight="1">
      <c r="A16" s="73"/>
      <c r="B16" s="9">
        <v>2</v>
      </c>
      <c r="C16" s="11">
        <v>815</v>
      </c>
      <c r="D16" s="37">
        <f>ROUND(C16*0.083,0)</f>
        <v>68</v>
      </c>
      <c r="E16" s="37">
        <f>ROUND(C16*0.027,0)</f>
        <v>22</v>
      </c>
      <c r="F16" s="15">
        <v>650</v>
      </c>
      <c r="G16" s="105">
        <v>105</v>
      </c>
      <c r="H16" s="106"/>
      <c r="I16" s="32">
        <v>1310</v>
      </c>
      <c r="J16" s="51">
        <v>100</v>
      </c>
      <c r="K16" s="61">
        <f>SUM(C16:J16)</f>
        <v>3070</v>
      </c>
      <c r="L16" s="64"/>
      <c r="M16" s="61">
        <f>K16*30</f>
        <v>92100</v>
      </c>
      <c r="N16" s="62"/>
    </row>
    <row r="17" spans="1:14" ht="18" customHeight="1">
      <c r="A17" s="73"/>
      <c r="B17" s="9">
        <v>3</v>
      </c>
      <c r="C17" s="11">
        <v>888</v>
      </c>
      <c r="D17" s="37">
        <f>ROUND(C17*0.083,0)</f>
        <v>74</v>
      </c>
      <c r="E17" s="37">
        <f>ROUND(C17*0.027,0)</f>
        <v>24</v>
      </c>
      <c r="F17" s="15">
        <v>650</v>
      </c>
      <c r="G17" s="63">
        <v>105</v>
      </c>
      <c r="H17" s="64"/>
      <c r="I17" s="32">
        <v>1310</v>
      </c>
      <c r="J17" s="51">
        <v>100</v>
      </c>
      <c r="K17" s="61">
        <f>SUM(C17:J17)</f>
        <v>3151</v>
      </c>
      <c r="L17" s="64"/>
      <c r="M17" s="61">
        <f>K17*30</f>
        <v>94530</v>
      </c>
      <c r="N17" s="62"/>
    </row>
    <row r="18" spans="1:14" ht="18" customHeight="1">
      <c r="A18" s="73"/>
      <c r="B18" s="9">
        <v>4</v>
      </c>
      <c r="C18" s="11">
        <v>957</v>
      </c>
      <c r="D18" s="37">
        <f>ROUND(C18*0.083,0)</f>
        <v>79</v>
      </c>
      <c r="E18" s="37">
        <f>ROUND(C18*0.027,0)</f>
        <v>26</v>
      </c>
      <c r="F18" s="15">
        <v>650</v>
      </c>
      <c r="G18" s="107">
        <v>105</v>
      </c>
      <c r="H18" s="77"/>
      <c r="I18" s="32">
        <v>1310</v>
      </c>
      <c r="J18" s="51">
        <v>100</v>
      </c>
      <c r="K18" s="61">
        <f>SUM(C18:J18)</f>
        <v>3227</v>
      </c>
      <c r="L18" s="64"/>
      <c r="M18" s="61">
        <f>K18*30</f>
        <v>96810</v>
      </c>
      <c r="N18" s="62"/>
    </row>
    <row r="19" spans="1:14" ht="18" customHeight="1" thickBot="1">
      <c r="A19" s="79"/>
      <c r="B19" s="10">
        <v>5</v>
      </c>
      <c r="C19" s="12">
        <v>1024</v>
      </c>
      <c r="D19" s="41">
        <f>ROUND(C19*0.083,0)</f>
        <v>85</v>
      </c>
      <c r="E19" s="41">
        <f>ROUND(C19*0.027,0)</f>
        <v>28</v>
      </c>
      <c r="F19" s="19">
        <v>650</v>
      </c>
      <c r="G19" s="107">
        <v>105</v>
      </c>
      <c r="H19" s="77"/>
      <c r="I19" s="33">
        <v>1310</v>
      </c>
      <c r="J19" s="52">
        <v>100</v>
      </c>
      <c r="K19" s="65">
        <f>SUM(C19:J19)</f>
        <v>3302</v>
      </c>
      <c r="L19" s="66"/>
      <c r="M19" s="65">
        <f>K19*30</f>
        <v>99060</v>
      </c>
      <c r="N19" s="71"/>
    </row>
    <row r="20" spans="1:14" ht="18" customHeight="1">
      <c r="A20" s="72" t="s">
        <v>22</v>
      </c>
      <c r="B20" s="8">
        <v>1</v>
      </c>
      <c r="C20" s="14">
        <v>747</v>
      </c>
      <c r="D20" s="37">
        <f t="shared" si="0"/>
        <v>62</v>
      </c>
      <c r="E20" s="37">
        <f t="shared" si="2"/>
        <v>20</v>
      </c>
      <c r="F20" s="58">
        <v>1360</v>
      </c>
      <c r="G20" s="103">
        <v>105</v>
      </c>
      <c r="H20" s="104"/>
      <c r="I20" s="31">
        <v>1310</v>
      </c>
      <c r="J20" s="36">
        <v>100</v>
      </c>
      <c r="K20" s="76">
        <f t="shared" si="1"/>
        <v>3704</v>
      </c>
      <c r="L20" s="77"/>
      <c r="M20" s="76">
        <f t="shared" si="3"/>
        <v>111120</v>
      </c>
      <c r="N20" s="78"/>
    </row>
    <row r="21" spans="1:14" ht="18" customHeight="1">
      <c r="A21" s="73"/>
      <c r="B21" s="9">
        <v>2</v>
      </c>
      <c r="C21" s="11">
        <v>815</v>
      </c>
      <c r="D21" s="37">
        <f t="shared" si="0"/>
        <v>68</v>
      </c>
      <c r="E21" s="37">
        <f t="shared" si="2"/>
        <v>22</v>
      </c>
      <c r="F21" s="58">
        <v>1360</v>
      </c>
      <c r="G21" s="105">
        <v>105</v>
      </c>
      <c r="H21" s="106"/>
      <c r="I21" s="32">
        <v>1310</v>
      </c>
      <c r="J21" s="51">
        <v>100</v>
      </c>
      <c r="K21" s="61">
        <f t="shared" si="1"/>
        <v>3780</v>
      </c>
      <c r="L21" s="64"/>
      <c r="M21" s="61">
        <f t="shared" si="3"/>
        <v>113400</v>
      </c>
      <c r="N21" s="62"/>
    </row>
    <row r="22" spans="1:14" ht="18" customHeight="1">
      <c r="A22" s="73"/>
      <c r="B22" s="9">
        <v>3</v>
      </c>
      <c r="C22" s="11">
        <v>888</v>
      </c>
      <c r="D22" s="37">
        <f t="shared" si="0"/>
        <v>74</v>
      </c>
      <c r="E22" s="37">
        <f t="shared" si="2"/>
        <v>24</v>
      </c>
      <c r="F22" s="58">
        <v>1360</v>
      </c>
      <c r="G22" s="63">
        <v>105</v>
      </c>
      <c r="H22" s="64"/>
      <c r="I22" s="32">
        <v>1310</v>
      </c>
      <c r="J22" s="51">
        <v>100</v>
      </c>
      <c r="K22" s="61">
        <f t="shared" si="1"/>
        <v>3861</v>
      </c>
      <c r="L22" s="64"/>
      <c r="M22" s="61">
        <f t="shared" si="3"/>
        <v>115830</v>
      </c>
      <c r="N22" s="62"/>
    </row>
    <row r="23" spans="1:14" ht="18" customHeight="1">
      <c r="A23" s="73"/>
      <c r="B23" s="9">
        <v>4</v>
      </c>
      <c r="C23" s="11">
        <v>957</v>
      </c>
      <c r="D23" s="37">
        <f t="shared" si="0"/>
        <v>79</v>
      </c>
      <c r="E23" s="37">
        <f t="shared" si="2"/>
        <v>26</v>
      </c>
      <c r="F23" s="58">
        <v>1360</v>
      </c>
      <c r="G23" s="107">
        <v>105</v>
      </c>
      <c r="H23" s="77"/>
      <c r="I23" s="32">
        <v>1310</v>
      </c>
      <c r="J23" s="51">
        <v>100</v>
      </c>
      <c r="K23" s="61">
        <f t="shared" si="1"/>
        <v>3937</v>
      </c>
      <c r="L23" s="64"/>
      <c r="M23" s="61">
        <f t="shared" si="3"/>
        <v>118110</v>
      </c>
      <c r="N23" s="62"/>
    </row>
    <row r="24" spans="1:14" ht="18" customHeight="1" thickBot="1">
      <c r="A24" s="79"/>
      <c r="B24" s="10">
        <v>5</v>
      </c>
      <c r="C24" s="12">
        <v>1024</v>
      </c>
      <c r="D24" s="41">
        <f t="shared" si="0"/>
        <v>85</v>
      </c>
      <c r="E24" s="41">
        <f t="shared" si="2"/>
        <v>28</v>
      </c>
      <c r="F24" s="58">
        <v>1360</v>
      </c>
      <c r="G24" s="107">
        <v>105</v>
      </c>
      <c r="H24" s="77"/>
      <c r="I24" s="33">
        <v>1310</v>
      </c>
      <c r="J24" s="52">
        <v>100</v>
      </c>
      <c r="K24" s="65">
        <f t="shared" si="1"/>
        <v>4012</v>
      </c>
      <c r="L24" s="66"/>
      <c r="M24" s="65">
        <f t="shared" si="3"/>
        <v>120360</v>
      </c>
      <c r="N24" s="71"/>
    </row>
    <row r="25" spans="1:14" ht="18" customHeight="1">
      <c r="A25" s="72" t="s">
        <v>3</v>
      </c>
      <c r="B25" s="8">
        <v>1</v>
      </c>
      <c r="C25" s="14">
        <v>747</v>
      </c>
      <c r="D25" s="38">
        <f t="shared" si="0"/>
        <v>62</v>
      </c>
      <c r="E25" s="38">
        <f t="shared" si="2"/>
        <v>20</v>
      </c>
      <c r="F25" s="25">
        <v>1490</v>
      </c>
      <c r="G25" s="103">
        <v>105</v>
      </c>
      <c r="H25" s="104"/>
      <c r="I25" s="25">
        <v>2500</v>
      </c>
      <c r="J25" s="55">
        <v>100</v>
      </c>
      <c r="K25" s="93">
        <f t="shared" si="1"/>
        <v>5024</v>
      </c>
      <c r="L25" s="75"/>
      <c r="M25" s="93">
        <f t="shared" si="3"/>
        <v>150720</v>
      </c>
      <c r="N25" s="94"/>
    </row>
    <row r="26" spans="1:14" ht="18" customHeight="1">
      <c r="A26" s="73"/>
      <c r="B26" s="9">
        <v>2</v>
      </c>
      <c r="C26" s="11">
        <v>815</v>
      </c>
      <c r="D26" s="37">
        <f t="shared" si="0"/>
        <v>68</v>
      </c>
      <c r="E26" s="37">
        <f t="shared" si="2"/>
        <v>22</v>
      </c>
      <c r="F26" s="32">
        <v>1490</v>
      </c>
      <c r="G26" s="105">
        <v>105</v>
      </c>
      <c r="H26" s="106"/>
      <c r="I26" s="26">
        <v>2500</v>
      </c>
      <c r="J26" s="54">
        <v>100</v>
      </c>
      <c r="K26" s="61">
        <f t="shared" si="1"/>
        <v>5100</v>
      </c>
      <c r="L26" s="64"/>
      <c r="M26" s="61">
        <f t="shared" si="3"/>
        <v>153000</v>
      </c>
      <c r="N26" s="62"/>
    </row>
    <row r="27" spans="1:14" ht="18" customHeight="1">
      <c r="A27" s="73"/>
      <c r="B27" s="9">
        <v>3</v>
      </c>
      <c r="C27" s="11">
        <v>888</v>
      </c>
      <c r="D27" s="37">
        <f t="shared" si="0"/>
        <v>74</v>
      </c>
      <c r="E27" s="37">
        <f t="shared" si="2"/>
        <v>24</v>
      </c>
      <c r="F27" s="32">
        <v>1490</v>
      </c>
      <c r="G27" s="63">
        <v>105</v>
      </c>
      <c r="H27" s="64"/>
      <c r="I27" s="26">
        <v>2500</v>
      </c>
      <c r="J27" s="54">
        <v>100</v>
      </c>
      <c r="K27" s="61">
        <f t="shared" si="1"/>
        <v>5181</v>
      </c>
      <c r="L27" s="64"/>
      <c r="M27" s="61">
        <f t="shared" si="3"/>
        <v>155430</v>
      </c>
      <c r="N27" s="62"/>
    </row>
    <row r="28" spans="1:14" ht="18" customHeight="1">
      <c r="A28" s="73"/>
      <c r="B28" s="9">
        <v>4</v>
      </c>
      <c r="C28" s="11">
        <v>957</v>
      </c>
      <c r="D28" s="37">
        <f t="shared" si="0"/>
        <v>79</v>
      </c>
      <c r="E28" s="37">
        <f t="shared" si="2"/>
        <v>26</v>
      </c>
      <c r="F28" s="32">
        <v>1490</v>
      </c>
      <c r="G28" s="107">
        <v>105</v>
      </c>
      <c r="H28" s="77"/>
      <c r="I28" s="26">
        <v>2500</v>
      </c>
      <c r="J28" s="54">
        <v>100</v>
      </c>
      <c r="K28" s="61">
        <f t="shared" si="1"/>
        <v>5257</v>
      </c>
      <c r="L28" s="64"/>
      <c r="M28" s="61">
        <f t="shared" si="3"/>
        <v>157710</v>
      </c>
      <c r="N28" s="62"/>
    </row>
    <row r="29" spans="1:14" ht="18" customHeight="1" thickBot="1">
      <c r="A29" s="79"/>
      <c r="B29" s="10">
        <v>5</v>
      </c>
      <c r="C29" s="12">
        <v>1024</v>
      </c>
      <c r="D29" s="39">
        <f t="shared" si="0"/>
        <v>85</v>
      </c>
      <c r="E29" s="39">
        <f t="shared" si="2"/>
        <v>28</v>
      </c>
      <c r="F29" s="33">
        <v>1490</v>
      </c>
      <c r="G29" s="108">
        <v>105</v>
      </c>
      <c r="H29" s="109"/>
      <c r="I29" s="59">
        <v>2500</v>
      </c>
      <c r="J29" s="60">
        <v>100</v>
      </c>
      <c r="K29" s="65">
        <f t="shared" si="1"/>
        <v>5332</v>
      </c>
      <c r="L29" s="66"/>
      <c r="M29" s="65">
        <f t="shared" si="3"/>
        <v>159960</v>
      </c>
      <c r="N29" s="71"/>
    </row>
    <row r="30" spans="1:14" ht="16.5" customHeight="1">
      <c r="A30" s="27"/>
      <c r="B30" s="30" t="s">
        <v>8</v>
      </c>
      <c r="C30" s="34"/>
      <c r="D30" s="23"/>
      <c r="E30" s="23"/>
      <c r="F30" s="34"/>
      <c r="G30" s="29"/>
      <c r="H30" s="29"/>
      <c r="I30" s="34"/>
      <c r="J30" s="34"/>
      <c r="K30" s="29"/>
      <c r="L30" s="29"/>
      <c r="M30" s="29"/>
      <c r="N30" s="29"/>
    </row>
    <row r="31" spans="1:14" ht="16.5" customHeight="1">
      <c r="A31" s="28"/>
      <c r="B31" s="69" t="s">
        <v>15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6.5" customHeight="1">
      <c r="A32" s="28"/>
      <c r="B32" s="48" t="s">
        <v>14</v>
      </c>
      <c r="C32" s="49"/>
      <c r="D32" s="24"/>
      <c r="E32" s="24"/>
      <c r="F32" s="49"/>
      <c r="G32" s="40"/>
      <c r="H32" s="40"/>
      <c r="I32" s="49"/>
      <c r="J32" s="49"/>
      <c r="K32" s="40"/>
      <c r="L32" s="40"/>
      <c r="M32" s="40"/>
      <c r="N32" s="40"/>
    </row>
    <row r="33" spans="1:14" ht="16.5" customHeight="1">
      <c r="A33" s="28"/>
      <c r="B33" s="110" t="s">
        <v>24</v>
      </c>
      <c r="C33" s="111"/>
      <c r="D33" s="112"/>
      <c r="E33" s="112"/>
      <c r="F33" s="111"/>
      <c r="G33" s="113"/>
      <c r="H33" s="113"/>
      <c r="I33" s="111"/>
      <c r="J33" s="111"/>
      <c r="K33" s="114"/>
      <c r="L33" s="40"/>
      <c r="M33" s="70"/>
      <c r="N33" s="70"/>
    </row>
    <row r="34" spans="2:12" ht="13.5" customHeight="1">
      <c r="B34" s="110" t="s">
        <v>25</v>
      </c>
      <c r="C34" s="111"/>
      <c r="D34" s="112"/>
      <c r="E34" s="112"/>
      <c r="F34" s="111"/>
      <c r="G34" s="113"/>
      <c r="H34" s="113"/>
      <c r="I34" s="111"/>
      <c r="J34" s="111"/>
      <c r="K34" s="114"/>
      <c r="L34" s="40"/>
    </row>
    <row r="35" spans="2:12" ht="13.5" customHeight="1">
      <c r="B35" s="110" t="s">
        <v>26</v>
      </c>
      <c r="C35" s="112"/>
      <c r="D35" s="112"/>
      <c r="E35" s="112"/>
      <c r="F35" s="112"/>
      <c r="G35" s="112"/>
      <c r="H35" s="112"/>
      <c r="I35" s="112"/>
      <c r="J35" s="112"/>
      <c r="K35" s="114"/>
      <c r="L35" s="40"/>
    </row>
    <row r="36" spans="2:12" ht="13.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2:12" ht="13.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</sheetData>
  <sheetProtection/>
  <mergeCells count="94">
    <mergeCell ref="G18:H18"/>
    <mergeCell ref="K18:L18"/>
    <mergeCell ref="M18:N18"/>
    <mergeCell ref="G19:H19"/>
    <mergeCell ref="K19:L19"/>
    <mergeCell ref="M19:N19"/>
    <mergeCell ref="A15:A19"/>
    <mergeCell ref="G15:H15"/>
    <mergeCell ref="K15:L15"/>
    <mergeCell ref="M15:N15"/>
    <mergeCell ref="G16:H16"/>
    <mergeCell ref="K16:L16"/>
    <mergeCell ref="M16:N16"/>
    <mergeCell ref="G17:H17"/>
    <mergeCell ref="K17:L17"/>
    <mergeCell ref="M17:N17"/>
    <mergeCell ref="B31:N31"/>
    <mergeCell ref="M33:N33"/>
    <mergeCell ref="G28:H28"/>
    <mergeCell ref="K28:L28"/>
    <mergeCell ref="M28:N28"/>
    <mergeCell ref="G29:H29"/>
    <mergeCell ref="K29:L29"/>
    <mergeCell ref="M29:N29"/>
    <mergeCell ref="A25:A29"/>
    <mergeCell ref="G25:H25"/>
    <mergeCell ref="K25:L25"/>
    <mergeCell ref="M25:N25"/>
    <mergeCell ref="G26:H26"/>
    <mergeCell ref="K26:L26"/>
    <mergeCell ref="M26:N26"/>
    <mergeCell ref="G27:H27"/>
    <mergeCell ref="K27:L27"/>
    <mergeCell ref="M27:N27"/>
    <mergeCell ref="G23:H23"/>
    <mergeCell ref="K23:L23"/>
    <mergeCell ref="M23:N23"/>
    <mergeCell ref="G24:H24"/>
    <mergeCell ref="K24:L24"/>
    <mergeCell ref="M24:N24"/>
    <mergeCell ref="A20:A24"/>
    <mergeCell ref="G20:H20"/>
    <mergeCell ref="K20:L20"/>
    <mergeCell ref="M20:N20"/>
    <mergeCell ref="G21:H21"/>
    <mergeCell ref="K21:L21"/>
    <mergeCell ref="M21:N21"/>
    <mergeCell ref="G22:H22"/>
    <mergeCell ref="K22:L22"/>
    <mergeCell ref="M22:N22"/>
    <mergeCell ref="G13:H13"/>
    <mergeCell ref="K13:L13"/>
    <mergeCell ref="M13:N13"/>
    <mergeCell ref="G14:H14"/>
    <mergeCell ref="K14:L14"/>
    <mergeCell ref="M14:N14"/>
    <mergeCell ref="A10:A14"/>
    <mergeCell ref="G10:H10"/>
    <mergeCell ref="K10:L10"/>
    <mergeCell ref="M10:N10"/>
    <mergeCell ref="G11:H11"/>
    <mergeCell ref="K11:L11"/>
    <mergeCell ref="M11:N11"/>
    <mergeCell ref="G12:H12"/>
    <mergeCell ref="K12:L12"/>
    <mergeCell ref="M12:N12"/>
    <mergeCell ref="K7:L7"/>
    <mergeCell ref="M7:N7"/>
    <mergeCell ref="G8:H8"/>
    <mergeCell ref="K8:L8"/>
    <mergeCell ref="M8:N8"/>
    <mergeCell ref="G9:H9"/>
    <mergeCell ref="K9:L9"/>
    <mergeCell ref="M9:N9"/>
    <mergeCell ref="K3:L4"/>
    <mergeCell ref="M3:N4"/>
    <mergeCell ref="A5:A9"/>
    <mergeCell ref="G5:H5"/>
    <mergeCell ref="K5:L5"/>
    <mergeCell ref="M5:N5"/>
    <mergeCell ref="G6:H6"/>
    <mergeCell ref="K6:L6"/>
    <mergeCell ref="M6:N6"/>
    <mergeCell ref="G7:H7"/>
    <mergeCell ref="A1:N1"/>
    <mergeCell ref="A2:N2"/>
    <mergeCell ref="B3:B4"/>
    <mergeCell ref="C3:C4"/>
    <mergeCell ref="D3:D4"/>
    <mergeCell ref="E3:E4"/>
    <mergeCell ref="F3:F4"/>
    <mergeCell ref="G3:H4"/>
    <mergeCell ref="I3:I4"/>
    <mergeCell ref="J3:J4"/>
  </mergeCells>
  <printOptions/>
  <pageMargins left="0.8661417322834646" right="0.2362204724409449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hibari164</cp:lastModifiedBy>
  <cp:lastPrinted>2023-04-10T06:29:14Z</cp:lastPrinted>
  <dcterms:created xsi:type="dcterms:W3CDTF">2012-04-10T02:57:33Z</dcterms:created>
  <dcterms:modified xsi:type="dcterms:W3CDTF">2023-04-22T15:31:16Z</dcterms:modified>
  <cp:category/>
  <cp:version/>
  <cp:contentType/>
  <cp:contentStatus/>
</cp:coreProperties>
</file>